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8615" windowHeight="78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<sst xmlns="http://schemas.openxmlformats.org/spreadsheetml/2006/main" count="74" uniqueCount="72">
  <si>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Gilbert County Island Fire District - Tax Authority 11582</t>
  </si>
  <si>
    <t>Fiscal Year 2009 / 2010 Revenue &amp; Expenditure Budget</t>
  </si>
  <si>
    <t>Revenue Statement</t>
  </si>
  <si>
    <t>FY 09 / 10 Est.</t>
  </si>
  <si>
    <t>Revenue Notes</t>
  </si>
  <si>
    <t>CASH: Beginning Fund Balance July 1</t>
  </si>
  <si>
    <t>Reserved Fund Balance</t>
  </si>
  <si>
    <t>Unreserved Fund Balance</t>
  </si>
  <si>
    <t>Property Tax Revenue</t>
  </si>
  <si>
    <t>Real &amp; Secured Personal Property Taxes</t>
  </si>
  <si>
    <t>Unsecured Personal Property Taxes</t>
  </si>
  <si>
    <t>Board Ordered Refunded Taxes</t>
  </si>
  <si>
    <t>Fire District Assistance Tax (FDAT)</t>
  </si>
  <si>
    <t>(20% of levy)</t>
  </si>
  <si>
    <t>Total Direct Taxes</t>
  </si>
  <si>
    <t>Other Tax Revenue</t>
  </si>
  <si>
    <t>Salt River Project (SRP) Contribution</t>
  </si>
  <si>
    <t>Insurance Premium Tax</t>
  </si>
  <si>
    <t>Interest income</t>
  </si>
  <si>
    <t>Total Revenue</t>
  </si>
  <si>
    <t>Expenditure Estimates</t>
  </si>
  <si>
    <t>Expenditure Notes</t>
  </si>
  <si>
    <t>Fire Protection Services Contract</t>
  </si>
  <si>
    <t>Bank of America - LOC</t>
  </si>
  <si>
    <t>(Interest Expense)</t>
  </si>
  <si>
    <t>Professional Services</t>
  </si>
  <si>
    <t>Legal / Attorney Services</t>
  </si>
  <si>
    <t>Consultant / Administrative Services</t>
  </si>
  <si>
    <t>Certified Public Accountant</t>
  </si>
  <si>
    <t>CPA - Audit Services</t>
  </si>
  <si>
    <t>Election Services / Expenses</t>
  </si>
  <si>
    <t>(0.31 X 1,866 reg. voters)</t>
  </si>
  <si>
    <t>Insurance: Mgt Liability / E &amp; O</t>
  </si>
  <si>
    <t>Insurance: Gen. Liability / Surplus Lines</t>
  </si>
  <si>
    <t>Operating Supplies</t>
  </si>
  <si>
    <t>Public Notice / Publishing</t>
  </si>
  <si>
    <t>Printing</t>
  </si>
  <si>
    <t>Records Retention / Filing</t>
  </si>
  <si>
    <t>Office supplies</t>
  </si>
  <si>
    <t>Postage / Mailing</t>
  </si>
  <si>
    <t>Web Site Maint.</t>
  </si>
  <si>
    <t>Contingency / Financial Reserve</t>
  </si>
  <si>
    <t>Total Expenditures</t>
  </si>
  <si>
    <t xml:space="preserve"> </t>
  </si>
  <si>
    <t xml:space="preserve"> FY 09 / 10 Property Value &amp; Tax Information</t>
  </si>
  <si>
    <t>GCIFD AV</t>
  </si>
  <si>
    <t>Per $100 2nd AV</t>
  </si>
  <si>
    <t>GCIFD Tax Rate</t>
  </si>
  <si>
    <t>GCIFD Tax Levy</t>
  </si>
  <si>
    <t>2009-10</t>
  </si>
  <si>
    <t>ESTIMATED</t>
  </si>
  <si>
    <t>CASH AND</t>
  </si>
  <si>
    <t>PROPERTY</t>
  </si>
  <si>
    <t>FIRE</t>
  </si>
  <si>
    <t>BUDGET</t>
  </si>
  <si>
    <t xml:space="preserve">CASH </t>
  </si>
  <si>
    <t>OTHER</t>
  </si>
  <si>
    <t>TAX</t>
  </si>
  <si>
    <t>NET ASSESSED</t>
  </si>
  <si>
    <t>DIST #</t>
  </si>
  <si>
    <t>DISTRICT</t>
  </si>
  <si>
    <t>REQUEST</t>
  </si>
  <si>
    <t>BALANCE</t>
  </si>
  <si>
    <t>REVENUE</t>
  </si>
  <si>
    <t>FDAT</t>
  </si>
  <si>
    <t>RECEIPTS</t>
  </si>
  <si>
    <t>LEVY</t>
  </si>
  <si>
    <t>VALUE</t>
  </si>
  <si>
    <t>RATE</t>
  </si>
  <si>
    <t>GCIFD</t>
  </si>
  <si>
    <t>If  your Total FCV is:</t>
  </si>
  <si>
    <t>Then your GCIFD tax is: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</si>
</sst>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;\(#,##0\)"/>
    <numFmt numFmtId="166" formatCode="_(&quot;$&quot;* #,##0.0000_);_(&quot;$&quot;* \(#,##0.0000\);_(&quot;$&quot;* &quot;-&quot;????_);_(@_)"/>
    <numFmt numFmtId="167" formatCode="&quot;$&quot;#,##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19" fillId="0" borderId="0" xfId="0" applyFont="1" applyBorder="1" applyAlignment="1" applyProtection="1">
      <alignment horizontal="center"/>
      <protection locked="0"/>
    </xf>
    <xf numFmtId="164" fontId="19" fillId="0" borderId="0" xfId="0" applyNumberFormat="1" applyFont="1" applyAlignment="1" applyProtection="1">
      <alignment horizontal="center"/>
      <protection/>
    </xf>
    <xf numFmtId="41" fontId="19" fillId="0" borderId="0" xfId="0" applyNumberFormat="1" applyFont="1" applyAlignment="1" applyProtection="1">
      <alignment/>
      <protection/>
    </xf>
    <xf numFmtId="44" fontId="0" fillId="0" borderId="0" xfId="44" applyFont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18" fillId="10" borderId="0" xfId="0" applyFont="1" applyFill="1" applyAlignment="1" applyProtection="1">
      <alignment/>
      <protection/>
    </xf>
    <xf numFmtId="0" fontId="0" fillId="10" borderId="0" xfId="0" applyFill="1" applyAlignment="1" applyProtection="1">
      <alignment/>
      <protection/>
    </xf>
    <xf numFmtId="44" fontId="15" fillId="10" borderId="0" xfId="44" applyFont="1" applyFill="1" applyAlignment="1" applyProtection="1">
      <alignment horizontal="center"/>
      <protection/>
    </xf>
    <xf numFmtId="0" fontId="15" fillId="10" borderId="0" xfId="0" applyFont="1" applyFill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5" fillId="0" borderId="0" xfId="44" applyFont="1" applyAlignment="1" applyProtection="1">
      <alignment/>
      <protection/>
    </xf>
    <xf numFmtId="44" fontId="0" fillId="10" borderId="0" xfId="44" applyFont="1" applyFill="1" applyAlignment="1" applyProtection="1">
      <alignment/>
      <protection/>
    </xf>
    <xf numFmtId="44" fontId="15" fillId="10" borderId="0" xfId="44" applyFont="1" applyFill="1" applyAlignment="1" applyProtection="1">
      <alignment/>
      <protection/>
    </xf>
    <xf numFmtId="44" fontId="15" fillId="0" borderId="0" xfId="44" applyFont="1" applyAlignment="1" applyProtection="1">
      <alignment horizontal="left"/>
      <protection/>
    </xf>
    <xf numFmtId="0" fontId="15" fillId="0" borderId="0" xfId="0" applyFont="1" applyAlignment="1" applyProtection="1">
      <alignment horizontal="center"/>
      <protection/>
    </xf>
    <xf numFmtId="44" fontId="0" fillId="0" borderId="0" xfId="0" applyNumberFormat="1" applyAlignment="1" applyProtection="1">
      <alignment/>
      <protection/>
    </xf>
    <xf numFmtId="44" fontId="0" fillId="0" borderId="0" xfId="44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" fontId="19" fillId="0" borderId="0" xfId="0" applyNumberFormat="1" applyFont="1" applyAlignment="1" applyProtection="1">
      <alignment horizontal="center"/>
      <protection/>
    </xf>
    <xf numFmtId="0" fontId="20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3" fontId="19" fillId="0" borderId="10" xfId="0" applyNumberFormat="1" applyFont="1" applyBorder="1" applyAlignment="1" applyProtection="1">
      <alignment horizontal="center"/>
      <protection/>
    </xf>
    <xf numFmtId="0" fontId="19" fillId="0" borderId="10" xfId="0" applyFont="1" applyBorder="1" applyAlignment="1" applyProtection="1">
      <alignment horizontal="center"/>
      <protection/>
    </xf>
    <xf numFmtId="3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Fill="1" applyAlignment="1" applyProtection="1">
      <alignment horizontal="center"/>
      <protection/>
    </xf>
    <xf numFmtId="3" fontId="19" fillId="0" borderId="0" xfId="0" applyNumberFormat="1" applyFont="1" applyFill="1" applyAlignment="1" applyProtection="1">
      <alignment/>
      <protection/>
    </xf>
    <xf numFmtId="41" fontId="19" fillId="7" borderId="0" xfId="0" applyNumberFormat="1" applyFont="1" applyFill="1" applyAlignment="1" applyProtection="1">
      <alignment/>
      <protection/>
    </xf>
    <xf numFmtId="41" fontId="21" fillId="0" borderId="0" xfId="0" applyNumberFormat="1" applyFont="1" applyFill="1" applyAlignment="1" applyProtection="1">
      <alignment/>
      <protection/>
    </xf>
    <xf numFmtId="41" fontId="21" fillId="0" borderId="0" xfId="42" applyNumberFormat="1" applyFont="1" applyAlignment="1" applyProtection="1">
      <alignment/>
      <protection/>
    </xf>
    <xf numFmtId="41" fontId="19" fillId="8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PageLayoutView="0" workbookViewId="0" topLeftCell="A1">
      <selection activeCell="C66" sqref="C66"/>
    </sheetView>
  </sheetViews>
  <sheetFormatPr defaultColWidth="20.00390625" defaultRowHeight="15"/>
  <cols>
    <col min="1" max="1" width="10.57421875" style="0" customWidth="1"/>
    <col min="2" max="2" width="37.140625" style="0" customWidth="1"/>
    <col min="7" max="7" width="8.7109375" style="0" customWidth="1"/>
    <col min="9" max="9" width="3.7109375" style="0" customWidth="1"/>
  </cols>
  <sheetData>
    <row r="1" spans="1:11" ht="18.75">
      <c r="A1" s="11" t="s">
        <v>0</v>
      </c>
      <c r="B1" s="12"/>
      <c r="C1" s="13"/>
      <c r="D1" s="12"/>
      <c r="E1" s="12"/>
      <c r="F1" s="12"/>
      <c r="G1" s="12"/>
      <c r="H1" s="12"/>
      <c r="I1" s="12"/>
      <c r="J1" s="12"/>
      <c r="K1" s="12"/>
    </row>
    <row r="2" spans="1:11" ht="18.75">
      <c r="A2" s="11" t="s">
        <v>1</v>
      </c>
      <c r="B2" s="12"/>
      <c r="C2" s="13"/>
      <c r="D2" s="12"/>
      <c r="E2" s="12"/>
      <c r="F2" s="12"/>
      <c r="G2" s="12"/>
      <c r="H2" s="12"/>
      <c r="I2" s="12"/>
      <c r="J2" s="12"/>
      <c r="K2" s="12"/>
    </row>
    <row r="3" spans="1:11" ht="15">
      <c r="A3" s="12"/>
      <c r="B3" s="12"/>
      <c r="C3" s="13"/>
      <c r="D3" s="12"/>
      <c r="E3" s="12"/>
      <c r="F3" s="12"/>
      <c r="G3" s="12"/>
      <c r="H3" s="12"/>
      <c r="I3" s="12"/>
      <c r="J3" s="12"/>
      <c r="K3" s="12"/>
    </row>
    <row r="4" spans="1:11" ht="15.75">
      <c r="A4" s="14" t="s">
        <v>2</v>
      </c>
      <c r="B4" s="15"/>
      <c r="C4" s="16" t="s">
        <v>3</v>
      </c>
      <c r="D4" s="17" t="s">
        <v>4</v>
      </c>
      <c r="E4" s="15"/>
      <c r="F4" s="15"/>
      <c r="G4" s="12"/>
      <c r="H4" s="12"/>
      <c r="I4" s="12"/>
      <c r="J4" s="12"/>
      <c r="K4" s="12"/>
    </row>
    <row r="5" spans="1:11" ht="15">
      <c r="A5" s="12"/>
      <c r="B5" s="12"/>
      <c r="C5" s="13"/>
      <c r="D5" s="12"/>
      <c r="E5" s="12"/>
      <c r="F5" s="12"/>
      <c r="G5" s="12"/>
      <c r="H5" s="12"/>
      <c r="I5" s="12"/>
      <c r="J5" s="12"/>
      <c r="K5" s="12"/>
    </row>
    <row r="6" spans="1:11" ht="15">
      <c r="A6" s="17" t="s">
        <v>5</v>
      </c>
      <c r="B6" s="15"/>
      <c r="C6" s="13"/>
      <c r="D6" s="12"/>
      <c r="E6" s="12"/>
      <c r="F6" s="12"/>
      <c r="G6" s="12"/>
      <c r="H6" s="12"/>
      <c r="I6" s="12"/>
      <c r="J6" s="12"/>
      <c r="K6" s="12"/>
    </row>
    <row r="7" spans="1:11" ht="15">
      <c r="A7" s="12"/>
      <c r="B7" s="12" t="s">
        <v>6</v>
      </c>
      <c r="C7" s="13">
        <v>0</v>
      </c>
      <c r="D7" s="12"/>
      <c r="E7" s="12"/>
      <c r="F7" s="12"/>
      <c r="G7" s="12"/>
      <c r="H7" s="12"/>
      <c r="I7" s="12"/>
      <c r="J7" s="12"/>
      <c r="K7" s="12"/>
    </row>
    <row r="8" spans="1:11" ht="15">
      <c r="A8" s="12"/>
      <c r="B8" s="12" t="s">
        <v>7</v>
      </c>
      <c r="C8" s="13">
        <v>81694</v>
      </c>
      <c r="D8" s="12"/>
      <c r="E8" s="12"/>
      <c r="F8" s="12"/>
      <c r="G8" s="12"/>
      <c r="H8" s="12"/>
      <c r="I8" s="12"/>
      <c r="J8" s="12"/>
      <c r="K8" s="12"/>
    </row>
    <row r="9" spans="1:11" ht="15">
      <c r="A9" s="12"/>
      <c r="B9" s="12"/>
      <c r="C9" s="13"/>
      <c r="D9" s="12"/>
      <c r="E9" s="12"/>
      <c r="F9" s="12"/>
      <c r="G9" s="12"/>
      <c r="H9" s="12"/>
      <c r="I9" s="12"/>
      <c r="J9" s="12"/>
      <c r="K9" s="12"/>
    </row>
    <row r="10" spans="1:11" ht="15">
      <c r="A10" s="17" t="s">
        <v>8</v>
      </c>
      <c r="B10" s="15"/>
      <c r="C10" s="13"/>
      <c r="D10" s="12"/>
      <c r="E10" s="12"/>
      <c r="F10" s="12"/>
      <c r="G10" s="12"/>
      <c r="H10" s="12"/>
      <c r="I10" s="12"/>
      <c r="J10" s="12"/>
      <c r="K10" s="12"/>
    </row>
    <row r="11" spans="1:11" ht="15">
      <c r="A11" s="12">
        <v>4001</v>
      </c>
      <c r="B11" s="12" t="s">
        <v>9</v>
      </c>
      <c r="C11" s="13">
        <f>ROUND(H60,0)</f>
        <v>616220</v>
      </c>
      <c r="D11" s="18"/>
      <c r="E11" s="12"/>
      <c r="F11" s="12"/>
      <c r="G11" s="18"/>
      <c r="H11" s="12"/>
      <c r="I11" s="12"/>
      <c r="J11" s="12"/>
      <c r="K11" s="12"/>
    </row>
    <row r="12" spans="1:11" ht="15">
      <c r="A12" s="12">
        <v>4002</v>
      </c>
      <c r="B12" s="12" t="s">
        <v>10</v>
      </c>
      <c r="C12" s="13"/>
      <c r="D12" s="12"/>
      <c r="E12" s="12"/>
      <c r="F12" s="12"/>
      <c r="G12" s="12"/>
      <c r="H12" s="12"/>
      <c r="I12" s="12"/>
      <c r="J12" s="12"/>
      <c r="K12" s="12"/>
    </row>
    <row r="13" spans="1:11" ht="15">
      <c r="A13" s="12">
        <v>4003</v>
      </c>
      <c r="B13" s="12" t="s">
        <v>11</v>
      </c>
      <c r="C13" s="13">
        <v>0</v>
      </c>
      <c r="D13" s="12"/>
      <c r="E13" s="12"/>
      <c r="F13" s="12"/>
      <c r="G13" s="12"/>
      <c r="H13" s="12"/>
      <c r="I13" s="12"/>
      <c r="J13" s="12"/>
      <c r="K13" s="12"/>
    </row>
    <row r="14" spans="1:11" ht="15">
      <c r="A14" s="12">
        <v>4004</v>
      </c>
      <c r="B14" s="12" t="s">
        <v>12</v>
      </c>
      <c r="C14" s="13">
        <v>123244</v>
      </c>
      <c r="D14" s="18" t="s">
        <v>13</v>
      </c>
      <c r="E14" s="12"/>
      <c r="F14" s="12"/>
      <c r="G14" s="12"/>
      <c r="H14" s="12"/>
      <c r="I14" s="12"/>
      <c r="J14" s="18"/>
      <c r="K14" s="12"/>
    </row>
    <row r="15" spans="1:11" ht="15">
      <c r="A15" s="12"/>
      <c r="B15" s="19" t="s">
        <v>14</v>
      </c>
      <c r="C15" s="20">
        <f>SUM(C11:C14)</f>
        <v>739464</v>
      </c>
      <c r="D15" s="12"/>
      <c r="E15" s="12"/>
      <c r="F15" s="12"/>
      <c r="G15" s="18"/>
      <c r="H15" s="12"/>
      <c r="I15" s="12"/>
      <c r="J15" s="12"/>
      <c r="K15" s="12"/>
    </row>
    <row r="16" spans="1:11" ht="15">
      <c r="A16" s="12"/>
      <c r="B16" s="12"/>
      <c r="C16" s="13"/>
      <c r="D16" s="12"/>
      <c r="E16" s="12"/>
      <c r="F16" s="12"/>
      <c r="G16" s="12"/>
      <c r="H16" s="12"/>
      <c r="I16" s="12"/>
      <c r="J16" s="12"/>
      <c r="K16" s="12"/>
    </row>
    <row r="17" spans="1:11" ht="15">
      <c r="A17" s="17" t="s">
        <v>15</v>
      </c>
      <c r="B17" s="15"/>
      <c r="C17" s="13"/>
      <c r="D17" s="12"/>
      <c r="E17" s="12"/>
      <c r="F17" s="12"/>
      <c r="G17" s="12"/>
      <c r="H17" s="12"/>
      <c r="I17" s="12"/>
      <c r="J17" s="12"/>
      <c r="K17" s="12"/>
    </row>
    <row r="18" spans="1:11" ht="15">
      <c r="A18" s="12">
        <v>4010</v>
      </c>
      <c r="B18" s="12" t="s">
        <v>16</v>
      </c>
      <c r="C18" s="13">
        <v>0</v>
      </c>
      <c r="D18" s="12"/>
      <c r="E18" s="12"/>
      <c r="F18" s="12"/>
      <c r="G18" s="12"/>
      <c r="H18" s="12"/>
      <c r="I18" s="12"/>
      <c r="J18" s="12"/>
      <c r="K18" s="12"/>
    </row>
    <row r="19" spans="1:11" ht="15">
      <c r="A19" s="12">
        <v>4011</v>
      </c>
      <c r="B19" s="12" t="s">
        <v>17</v>
      </c>
      <c r="C19" s="13">
        <v>0</v>
      </c>
      <c r="D19" s="12"/>
      <c r="E19" s="12"/>
      <c r="F19" s="12"/>
      <c r="G19" s="12"/>
      <c r="H19" s="12"/>
      <c r="I19" s="12"/>
      <c r="J19" s="12"/>
      <c r="K19" s="12"/>
    </row>
    <row r="20" spans="1:11" ht="15">
      <c r="A20" s="12">
        <v>4012</v>
      </c>
      <c r="B20" s="12" t="s">
        <v>18</v>
      </c>
      <c r="C20" s="13">
        <v>2500</v>
      </c>
      <c r="D20" s="12"/>
      <c r="E20" s="12"/>
      <c r="F20" s="12"/>
      <c r="G20" s="12"/>
      <c r="H20" s="12"/>
      <c r="I20" s="12"/>
      <c r="J20" s="12"/>
      <c r="K20" s="12"/>
    </row>
    <row r="21" spans="1:11" ht="15">
      <c r="A21" s="12"/>
      <c r="B21" s="19" t="s">
        <v>19</v>
      </c>
      <c r="C21" s="20">
        <f>C15+C8+C20</f>
        <v>823658</v>
      </c>
      <c r="D21" s="12"/>
      <c r="E21" s="12"/>
      <c r="F21" s="12"/>
      <c r="G21" s="12"/>
      <c r="H21" s="12"/>
      <c r="I21" s="12"/>
      <c r="J21" s="12"/>
      <c r="K21" s="12"/>
    </row>
    <row r="22" spans="1:11" ht="15">
      <c r="A22" s="12"/>
      <c r="B22" s="12"/>
      <c r="C22" s="13"/>
      <c r="D22" s="12"/>
      <c r="E22" s="12"/>
      <c r="F22" s="12"/>
      <c r="G22" s="12"/>
      <c r="H22" s="12"/>
      <c r="I22" s="12"/>
      <c r="J22" s="12"/>
      <c r="K22" s="12"/>
    </row>
    <row r="23" spans="1:11" ht="15">
      <c r="A23" s="17" t="s">
        <v>20</v>
      </c>
      <c r="B23" s="15"/>
      <c r="C23" s="21"/>
      <c r="D23" s="17" t="s">
        <v>21</v>
      </c>
      <c r="E23" s="15"/>
      <c r="F23" s="15"/>
      <c r="G23" s="12"/>
      <c r="H23" s="12"/>
      <c r="I23" s="12"/>
      <c r="J23" s="12"/>
      <c r="K23" s="12"/>
    </row>
    <row r="24" spans="1:11" ht="15">
      <c r="A24" s="12">
        <v>5001</v>
      </c>
      <c r="B24" s="12" t="s">
        <v>22</v>
      </c>
      <c r="C24" s="13">
        <v>641418</v>
      </c>
      <c r="D24" s="12"/>
      <c r="E24" s="12"/>
      <c r="F24" s="12"/>
      <c r="G24" s="12"/>
      <c r="H24" s="12"/>
      <c r="I24" s="12"/>
      <c r="J24" s="18"/>
      <c r="K24" s="12"/>
    </row>
    <row r="25" spans="1:11" ht="15">
      <c r="A25" s="12"/>
      <c r="B25" s="12"/>
      <c r="C25" s="13"/>
      <c r="D25" s="12"/>
      <c r="E25" s="12"/>
      <c r="F25" s="12"/>
      <c r="G25" s="12"/>
      <c r="H25" s="12"/>
      <c r="I25" s="12"/>
      <c r="J25" s="12"/>
      <c r="K25" s="12"/>
    </row>
    <row r="26" spans="1:11" ht="15">
      <c r="A26" s="12">
        <v>5001.1</v>
      </c>
      <c r="B26" s="12" t="s">
        <v>23</v>
      </c>
      <c r="C26" s="13">
        <v>3500</v>
      </c>
      <c r="D26" s="12" t="s">
        <v>24</v>
      </c>
      <c r="E26" s="12"/>
      <c r="F26" s="12"/>
      <c r="G26" s="12"/>
      <c r="H26" s="12"/>
      <c r="I26" s="12"/>
      <c r="J26" s="12"/>
      <c r="K26" s="12"/>
    </row>
    <row r="27" spans="1:11" ht="15">
      <c r="A27" s="12"/>
      <c r="B27" s="12"/>
      <c r="C27" s="13"/>
      <c r="D27" s="12"/>
      <c r="E27" s="12"/>
      <c r="F27" s="12"/>
      <c r="G27" s="12"/>
      <c r="H27" s="12"/>
      <c r="I27" s="12"/>
      <c r="J27" s="12"/>
      <c r="K27" s="12"/>
    </row>
    <row r="28" spans="1:11" ht="15">
      <c r="A28" s="12"/>
      <c r="B28" s="12" t="s">
        <v>25</v>
      </c>
      <c r="C28" s="13"/>
      <c r="D28" s="12"/>
      <c r="E28" s="12"/>
      <c r="F28" s="12"/>
      <c r="G28" s="12"/>
      <c r="H28" s="12"/>
      <c r="I28" s="12"/>
      <c r="J28" s="12"/>
      <c r="K28" s="12"/>
    </row>
    <row r="29" spans="1:11" ht="15">
      <c r="A29" s="12">
        <v>5002.1</v>
      </c>
      <c r="B29" s="12" t="s">
        <v>26</v>
      </c>
      <c r="C29" s="13">
        <v>25000</v>
      </c>
      <c r="D29" s="12"/>
      <c r="E29" s="12"/>
      <c r="F29" s="12"/>
      <c r="G29" s="12"/>
      <c r="H29" s="12"/>
      <c r="I29" s="12"/>
      <c r="J29" s="12"/>
      <c r="K29" s="12"/>
    </row>
    <row r="30" spans="1:11" ht="15">
      <c r="A30" s="12">
        <v>5002.2</v>
      </c>
      <c r="B30" s="12" t="s">
        <v>27</v>
      </c>
      <c r="C30" s="13">
        <v>12500</v>
      </c>
      <c r="D30" s="12"/>
      <c r="E30" s="12"/>
      <c r="F30" s="12"/>
      <c r="G30" s="12"/>
      <c r="H30" s="12"/>
      <c r="I30" s="12"/>
      <c r="J30" s="12"/>
      <c r="K30" s="12"/>
    </row>
    <row r="31" spans="1:11" ht="15">
      <c r="A31" s="12">
        <v>5002.3</v>
      </c>
      <c r="B31" s="12" t="s">
        <v>28</v>
      </c>
      <c r="C31" s="13">
        <v>4500</v>
      </c>
      <c r="D31" s="12"/>
      <c r="E31" s="12"/>
      <c r="F31" s="12"/>
      <c r="G31" s="12"/>
      <c r="H31" s="12"/>
      <c r="I31" s="12"/>
      <c r="J31" s="12"/>
      <c r="K31" s="12"/>
    </row>
    <row r="32" spans="1:11" ht="15">
      <c r="A32" s="12">
        <v>5002.4</v>
      </c>
      <c r="B32" s="12" t="s">
        <v>29</v>
      </c>
      <c r="C32" s="13">
        <v>2500</v>
      </c>
      <c r="D32" s="12"/>
      <c r="E32" s="12"/>
      <c r="F32" s="12"/>
      <c r="G32" s="12"/>
      <c r="H32" s="12"/>
      <c r="I32" s="12"/>
      <c r="J32" s="12"/>
      <c r="K32" s="12"/>
    </row>
    <row r="33" spans="1:11" ht="15">
      <c r="A33" s="12">
        <v>5002.5</v>
      </c>
      <c r="B33" s="12" t="s">
        <v>30</v>
      </c>
      <c r="C33" s="13">
        <v>0</v>
      </c>
      <c r="D33" s="12" t="s">
        <v>31</v>
      </c>
      <c r="E33" s="12"/>
      <c r="F33" s="12"/>
      <c r="G33" s="12"/>
      <c r="H33" s="12"/>
      <c r="I33" s="12"/>
      <c r="J33" s="12"/>
      <c r="K33" s="12"/>
    </row>
    <row r="34" spans="1:11" ht="15">
      <c r="A34" s="12"/>
      <c r="B34" s="12"/>
      <c r="C34" s="13"/>
      <c r="D34" s="12"/>
      <c r="E34" s="12"/>
      <c r="F34" s="12"/>
      <c r="G34" s="12"/>
      <c r="H34" s="12"/>
      <c r="I34" s="12"/>
      <c r="J34" s="12"/>
      <c r="K34" s="12"/>
    </row>
    <row r="35" spans="1:11" ht="15">
      <c r="A35" s="12">
        <v>5002.6</v>
      </c>
      <c r="B35" s="12" t="s">
        <v>32</v>
      </c>
      <c r="C35" s="13">
        <v>4128</v>
      </c>
      <c r="D35" s="12"/>
      <c r="E35" s="12"/>
      <c r="F35" s="12"/>
      <c r="G35" s="12"/>
      <c r="H35" s="12"/>
      <c r="I35" s="12"/>
      <c r="J35" s="12"/>
      <c r="K35" s="12"/>
    </row>
    <row r="36" spans="1:11" ht="15">
      <c r="A36" s="12">
        <v>5002.61</v>
      </c>
      <c r="B36" s="12" t="s">
        <v>33</v>
      </c>
      <c r="C36" s="13">
        <v>27869</v>
      </c>
      <c r="D36" s="12"/>
      <c r="E36" s="12"/>
      <c r="F36" s="12"/>
      <c r="G36" s="12"/>
      <c r="H36" s="12"/>
      <c r="I36" s="12"/>
      <c r="J36" s="12"/>
      <c r="K36" s="12"/>
    </row>
    <row r="37" spans="1:11" ht="15">
      <c r="A37" s="12"/>
      <c r="B37" s="12"/>
      <c r="C37" s="13"/>
      <c r="D37" s="12"/>
      <c r="E37" s="12"/>
      <c r="F37" s="12"/>
      <c r="G37" s="12"/>
      <c r="H37" s="12"/>
      <c r="I37" s="12"/>
      <c r="J37" s="12"/>
      <c r="K37" s="12"/>
    </row>
    <row r="38" spans="1:11" ht="15">
      <c r="A38" s="12"/>
      <c r="B38" s="12" t="s">
        <v>34</v>
      </c>
      <c r="C38" s="13"/>
      <c r="D38" s="12"/>
      <c r="E38" s="12"/>
      <c r="F38" s="12"/>
      <c r="G38" s="18"/>
      <c r="H38" s="12"/>
      <c r="I38" s="12"/>
      <c r="J38" s="12"/>
      <c r="K38" s="12"/>
    </row>
    <row r="39" spans="1:11" ht="15">
      <c r="A39" s="12">
        <v>5003</v>
      </c>
      <c r="B39" s="12" t="s">
        <v>35</v>
      </c>
      <c r="C39" s="13">
        <v>500</v>
      </c>
      <c r="D39" s="12"/>
      <c r="E39" s="12"/>
      <c r="F39" s="12"/>
      <c r="G39" s="12"/>
      <c r="H39" s="12"/>
      <c r="I39" s="12"/>
      <c r="J39" s="12"/>
      <c r="K39" s="12"/>
    </row>
    <row r="40" spans="1:11" ht="15">
      <c r="A40" s="12">
        <v>5004</v>
      </c>
      <c r="B40" s="12" t="s">
        <v>36</v>
      </c>
      <c r="C40" s="13">
        <v>400</v>
      </c>
      <c r="D40" s="12"/>
      <c r="E40" s="12"/>
      <c r="F40" s="12"/>
      <c r="G40" s="12"/>
      <c r="H40" s="12"/>
      <c r="I40" s="12"/>
      <c r="J40" s="12"/>
      <c r="K40" s="12"/>
    </row>
    <row r="41" spans="1:11" ht="15">
      <c r="A41" s="12">
        <v>5005</v>
      </c>
      <c r="B41" s="12" t="s">
        <v>37</v>
      </c>
      <c r="C41" s="13">
        <v>750</v>
      </c>
      <c r="D41" s="12"/>
      <c r="E41" s="12"/>
      <c r="F41" s="12"/>
      <c r="G41" s="12"/>
      <c r="H41" s="12"/>
      <c r="I41" s="12"/>
      <c r="J41" s="12"/>
      <c r="K41" s="12"/>
    </row>
    <row r="42" spans="1:11" ht="15">
      <c r="A42" s="12">
        <v>5006</v>
      </c>
      <c r="B42" s="12" t="s">
        <v>38</v>
      </c>
      <c r="C42" s="13">
        <v>100</v>
      </c>
      <c r="D42" s="12"/>
      <c r="E42" s="12"/>
      <c r="F42" s="12"/>
      <c r="G42" s="12"/>
      <c r="H42" s="12"/>
      <c r="I42" s="12"/>
      <c r="J42" s="12"/>
      <c r="K42" s="12"/>
    </row>
    <row r="43" spans="1:11" ht="15">
      <c r="A43" s="12">
        <v>5007</v>
      </c>
      <c r="B43" s="12" t="s">
        <v>39</v>
      </c>
      <c r="C43" s="13">
        <v>225</v>
      </c>
      <c r="D43" s="12"/>
      <c r="E43" s="12"/>
      <c r="F43" s="12"/>
      <c r="G43" s="12"/>
      <c r="H43" s="12"/>
      <c r="I43" s="12"/>
      <c r="J43" s="12"/>
      <c r="K43" s="12"/>
    </row>
    <row r="44" spans="1:11" ht="15">
      <c r="A44" s="12">
        <v>5008</v>
      </c>
      <c r="B44" s="12" t="s">
        <v>40</v>
      </c>
      <c r="C44" s="13">
        <v>300</v>
      </c>
      <c r="D44" s="12"/>
      <c r="E44" s="12"/>
      <c r="F44" s="12"/>
      <c r="G44" s="18"/>
      <c r="H44" s="12"/>
      <c r="I44" s="12"/>
      <c r="J44" s="12"/>
      <c r="K44" s="12"/>
    </row>
    <row r="45" spans="1:11" ht="15">
      <c r="A45" s="12"/>
      <c r="B45" s="12"/>
      <c r="C45" s="13"/>
      <c r="D45" s="12"/>
      <c r="E45" s="12"/>
      <c r="F45" s="12"/>
      <c r="G45" s="12"/>
      <c r="H45" s="12"/>
      <c r="I45" s="12"/>
      <c r="J45" s="12"/>
      <c r="K45" s="12"/>
    </row>
    <row r="46" spans="1:11" ht="15">
      <c r="A46" s="12">
        <v>5900</v>
      </c>
      <c r="B46" s="12" t="s">
        <v>41</v>
      </c>
      <c r="C46" s="13">
        <v>99968</v>
      </c>
      <c r="D46" s="18"/>
      <c r="E46" s="12"/>
      <c r="F46" s="12"/>
      <c r="G46" s="18"/>
      <c r="H46" s="12"/>
      <c r="I46" s="12"/>
      <c r="J46" s="18"/>
      <c r="K46" s="12"/>
    </row>
    <row r="47" spans="1:11" ht="15">
      <c r="A47" s="12"/>
      <c r="B47" s="12"/>
      <c r="C47" s="13"/>
      <c r="D47" s="12"/>
      <c r="E47" s="12"/>
      <c r="F47" s="12"/>
      <c r="G47" s="12"/>
      <c r="H47" s="12"/>
      <c r="I47" s="12"/>
      <c r="J47" s="18"/>
      <c r="K47" s="12"/>
    </row>
    <row r="48" spans="1:11" ht="15">
      <c r="A48" s="12"/>
      <c r="B48" s="17" t="s">
        <v>42</v>
      </c>
      <c r="C48" s="22">
        <f>SUM(C24:C47)</f>
        <v>823658</v>
      </c>
      <c r="D48" s="12"/>
      <c r="E48" s="12"/>
      <c r="F48" s="12"/>
      <c r="G48" s="18"/>
      <c r="H48" s="12"/>
      <c r="I48" s="12"/>
      <c r="J48" s="12" t="s">
        <v>43</v>
      </c>
      <c r="K48" s="12"/>
    </row>
    <row r="49" spans="1:11" ht="15">
      <c r="A49" s="12"/>
      <c r="B49" s="12"/>
      <c r="C49" s="13"/>
      <c r="D49" s="12"/>
      <c r="E49" s="12"/>
      <c r="F49" s="12"/>
      <c r="G49" s="12"/>
      <c r="H49" s="12"/>
      <c r="I49" s="12"/>
      <c r="J49" s="12"/>
      <c r="K49" s="12"/>
    </row>
    <row r="50" spans="1:11" ht="15">
      <c r="A50" s="12"/>
      <c r="B50" s="12"/>
      <c r="C50" s="13"/>
      <c r="D50" s="12"/>
      <c r="E50" s="12"/>
      <c r="F50" s="12"/>
      <c r="G50" s="12"/>
      <c r="H50" s="12"/>
      <c r="I50" s="12"/>
      <c r="J50" s="12"/>
      <c r="K50" s="12"/>
    </row>
    <row r="51" spans="1:11" ht="15">
      <c r="A51" s="12"/>
      <c r="B51" s="23" t="s">
        <v>44</v>
      </c>
      <c r="C51" s="12"/>
      <c r="D51" s="12"/>
      <c r="E51" s="13"/>
      <c r="F51" s="13"/>
      <c r="G51" s="12"/>
      <c r="H51" s="12"/>
      <c r="I51" s="12"/>
      <c r="J51" s="12"/>
      <c r="K51" s="12"/>
    </row>
    <row r="52" spans="1:11" ht="15">
      <c r="A52" s="12"/>
      <c r="B52" s="24" t="s">
        <v>45</v>
      </c>
      <c r="C52" s="24" t="s">
        <v>46</v>
      </c>
      <c r="D52" s="24" t="s">
        <v>47</v>
      </c>
      <c r="E52" s="24" t="s">
        <v>48</v>
      </c>
      <c r="F52" s="24"/>
      <c r="G52" s="12"/>
      <c r="H52" s="12"/>
      <c r="I52" s="12"/>
      <c r="J52" s="12"/>
      <c r="K52" s="12"/>
    </row>
    <row r="53" spans="1:11" ht="15">
      <c r="A53" s="12"/>
      <c r="B53" s="25">
        <v>64647606</v>
      </c>
      <c r="C53" s="26">
        <f>B53/100</f>
        <v>646476.06</v>
      </c>
      <c r="D53" s="27">
        <f>E53/C53</f>
        <v>0.9531984834828995</v>
      </c>
      <c r="E53" s="26">
        <f>C11</f>
        <v>616220</v>
      </c>
      <c r="F53" s="26"/>
      <c r="G53" s="12"/>
      <c r="H53" s="12"/>
      <c r="I53" s="12"/>
      <c r="J53" s="12"/>
      <c r="K53" s="12"/>
    </row>
    <row r="54" spans="1:11" ht="15">
      <c r="A54" s="12"/>
      <c r="B54" s="12"/>
      <c r="C54" s="13"/>
      <c r="D54" s="12"/>
      <c r="E54" s="12"/>
      <c r="F54" s="12"/>
      <c r="G54" s="12"/>
      <c r="H54" s="12"/>
      <c r="I54" s="12"/>
      <c r="J54" s="12"/>
      <c r="K54" s="12"/>
    </row>
    <row r="55" spans="1:12" ht="15">
      <c r="A55" s="5"/>
      <c r="B55" s="28"/>
      <c r="C55" s="5"/>
      <c r="D55" s="5"/>
      <c r="E55" s="5"/>
      <c r="F55" s="5"/>
      <c r="G55" s="5"/>
      <c r="H55" s="5">
        <v>2009</v>
      </c>
      <c r="I55" s="5"/>
      <c r="J55" s="5"/>
      <c r="K55" s="5"/>
      <c r="L55" s="3"/>
    </row>
    <row r="56" spans="1:12" ht="15">
      <c r="A56" s="29"/>
      <c r="B56" s="28"/>
      <c r="C56" s="5" t="s">
        <v>49</v>
      </c>
      <c r="D56" s="5" t="s">
        <v>50</v>
      </c>
      <c r="E56" s="5"/>
      <c r="F56" s="5" t="s">
        <v>51</v>
      </c>
      <c r="G56" s="5"/>
      <c r="H56" s="5" t="s">
        <v>52</v>
      </c>
      <c r="I56" s="5"/>
      <c r="J56" s="5">
        <v>2009</v>
      </c>
      <c r="K56" s="5">
        <v>2009</v>
      </c>
      <c r="L56" s="5"/>
    </row>
    <row r="57" spans="1:12" ht="15">
      <c r="A57" s="30"/>
      <c r="B57" s="28" t="s">
        <v>53</v>
      </c>
      <c r="C57" s="5" t="s">
        <v>54</v>
      </c>
      <c r="D57" s="5" t="s">
        <v>55</v>
      </c>
      <c r="E57" s="5" t="s">
        <v>56</v>
      </c>
      <c r="F57" s="5" t="s">
        <v>56</v>
      </c>
      <c r="G57" s="5"/>
      <c r="H57" s="5" t="s">
        <v>57</v>
      </c>
      <c r="I57" s="5"/>
      <c r="J57" s="5" t="s">
        <v>58</v>
      </c>
      <c r="K57" s="5" t="s">
        <v>57</v>
      </c>
      <c r="L57" s="3"/>
    </row>
    <row r="58" spans="1:12" ht="15">
      <c r="A58" s="31" t="s">
        <v>59</v>
      </c>
      <c r="B58" s="31" t="s">
        <v>60</v>
      </c>
      <c r="C58" s="32" t="s">
        <v>61</v>
      </c>
      <c r="D58" s="32" t="s">
        <v>62</v>
      </c>
      <c r="E58" s="32" t="s">
        <v>63</v>
      </c>
      <c r="F58" s="32" t="s">
        <v>65</v>
      </c>
      <c r="G58" s="32" t="s">
        <v>64</v>
      </c>
      <c r="H58" s="32" t="s">
        <v>66</v>
      </c>
      <c r="I58" s="32"/>
      <c r="J58" s="32" t="s">
        <v>67</v>
      </c>
      <c r="K58" s="32" t="s">
        <v>68</v>
      </c>
      <c r="L58" s="7"/>
    </row>
    <row r="59" spans="1:12" ht="15">
      <c r="A59" s="5"/>
      <c r="B59" s="33"/>
      <c r="C59" s="34"/>
      <c r="D59" s="5"/>
      <c r="E59" s="5"/>
      <c r="F59" s="5"/>
      <c r="G59" s="5"/>
      <c r="H59" s="5"/>
      <c r="I59" s="5"/>
      <c r="J59" s="5"/>
      <c r="K59" s="5"/>
      <c r="L59" s="4"/>
    </row>
    <row r="60" spans="1:12" ht="15">
      <c r="A60" s="35">
        <v>11582</v>
      </c>
      <c r="B60" s="36" t="s">
        <v>69</v>
      </c>
      <c r="C60" s="37">
        <f>C48</f>
        <v>823658</v>
      </c>
      <c r="D60" s="38">
        <f>C8</f>
        <v>81694</v>
      </c>
      <c r="E60" s="39">
        <f>C20</f>
        <v>2500</v>
      </c>
      <c r="F60" s="9">
        <f>E60+D60</f>
        <v>84194</v>
      </c>
      <c r="G60" s="9">
        <f>MIN(300000,ROUND((C60-D60-E60)/6,0))</f>
        <v>123244</v>
      </c>
      <c r="H60" s="9">
        <f>MIN((C60-G60-F60),(K60*(J60/100)))</f>
        <v>616220</v>
      </c>
      <c r="I60" s="9"/>
      <c r="J60" s="40">
        <f>B53</f>
        <v>64647606</v>
      </c>
      <c r="K60" s="8">
        <f>MIN(3.25,ROUND((C60-D60-E60-G60)*100/(J60+I60),4))</f>
        <v>0.9532</v>
      </c>
      <c r="L60" s="8"/>
    </row>
    <row r="61" spans="1:12" ht="1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6"/>
    </row>
    <row r="62" spans="1:12" ht="1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6"/>
    </row>
    <row r="63" spans="1:11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5">
      <c r="A66" s="12"/>
      <c r="B66" s="41" t="s">
        <v>70</v>
      </c>
      <c r="C66" s="10">
        <v>100000</v>
      </c>
      <c r="D66" s="18"/>
      <c r="E66" s="12"/>
      <c r="F66" s="12"/>
      <c r="G66" s="12"/>
      <c r="H66" s="12"/>
      <c r="I66" s="12"/>
      <c r="J66" s="12"/>
      <c r="K66" s="12"/>
    </row>
    <row r="67" spans="1:11" ht="15">
      <c r="A67" s="12"/>
      <c r="B67" s="41" t="s">
        <v>71</v>
      </c>
      <c r="C67" s="13">
        <f>K60*C66/1000</f>
        <v>95.32</v>
      </c>
      <c r="D67" s="18"/>
      <c r="E67" s="12"/>
      <c r="F67" s="12"/>
      <c r="G67" s="18"/>
      <c r="H67" s="12"/>
      <c r="I67" s="12"/>
      <c r="J67" s="12"/>
      <c r="K67" s="12"/>
    </row>
    <row r="68" spans="3:7" ht="15">
      <c r="C68" s="1"/>
      <c r="D68" s="2"/>
      <c r="G68" s="2"/>
    </row>
    <row r="69" spans="3:7" ht="15">
      <c r="C69" s="1"/>
      <c r="D69" s="2"/>
      <c r="G69" s="2"/>
    </row>
  </sheetData>
  <sheetProtection password="EC7C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jafo101</dc:creator>
  <cp:keywords/>
  <dc:description/>
  <cp:lastModifiedBy> </cp:lastModifiedBy>
  <dcterms:created xsi:type="dcterms:W3CDTF">2009-07-16T19:28:30Z</dcterms:created>
  <dcterms:modified xsi:type="dcterms:W3CDTF">2009-08-13T04:47:55Z</dcterms:modified>
  <cp:category/>
  <cp:version/>
  <cp:contentType/>
  <cp:contentStatus/>
</cp:coreProperties>
</file>